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preadsheet\"/>
    </mc:Choice>
  </mc:AlternateContent>
  <bookViews>
    <workbookView xWindow="0" yWindow="0" windowWidth="28800" windowHeight="121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2" i="1"/>
  <c r="D6" i="1"/>
  <c r="D4" i="1"/>
  <c r="D7" i="1"/>
  <c r="D5" i="1"/>
  <c r="E5" i="1" l="1"/>
  <c r="E4" i="1"/>
  <c r="E7" i="1"/>
  <c r="E6" i="1"/>
  <c r="E3" i="1"/>
  <c r="E2" i="1"/>
  <c r="D9" i="1"/>
  <c r="J2" i="1" s="1"/>
  <c r="U7" i="1" l="1"/>
  <c r="U3" i="1"/>
  <c r="U4" i="1"/>
  <c r="U6" i="1"/>
  <c r="U2" i="1"/>
  <c r="U5" i="1"/>
  <c r="V2" i="1"/>
  <c r="V6" i="1"/>
  <c r="V5" i="1"/>
  <c r="V4" i="1"/>
  <c r="V3" i="1"/>
  <c r="V7" i="1"/>
  <c r="R3" i="1"/>
  <c r="R5" i="1"/>
  <c r="R7" i="1"/>
  <c r="Q3" i="1"/>
  <c r="Q5" i="1"/>
  <c r="Q7" i="1"/>
  <c r="P3" i="1"/>
  <c r="P5" i="1"/>
  <c r="P7" i="1"/>
  <c r="O3" i="1"/>
  <c r="O5" i="1"/>
  <c r="O7" i="1"/>
  <c r="R4" i="1"/>
  <c r="R6" i="1"/>
  <c r="R2" i="1"/>
  <c r="Q4" i="1"/>
  <c r="Q6" i="1"/>
  <c r="Q2" i="1"/>
  <c r="P4" i="1"/>
  <c r="P6" i="1"/>
  <c r="P2" i="1"/>
  <c r="O4" i="1"/>
  <c r="O6" i="1"/>
  <c r="O2" i="1"/>
  <c r="K2" i="1"/>
  <c r="M3" i="1"/>
  <c r="M5" i="1"/>
  <c r="M7" i="1"/>
  <c r="M4" i="1"/>
  <c r="M6" i="1"/>
  <c r="L4" i="1"/>
  <c r="M2" i="1"/>
  <c r="L3" i="1"/>
  <c r="L7" i="1"/>
  <c r="L5" i="1"/>
  <c r="L2" i="1"/>
  <c r="L6" i="1"/>
  <c r="K3" i="1"/>
  <c r="K5" i="1"/>
  <c r="K7" i="1"/>
  <c r="K4" i="1"/>
  <c r="K6" i="1"/>
  <c r="J4" i="1"/>
  <c r="J3" i="1"/>
  <c r="J7" i="1"/>
  <c r="J5" i="1"/>
  <c r="J6" i="1"/>
  <c r="F2" i="1"/>
  <c r="T2" i="1" s="1"/>
  <c r="F3" i="1"/>
  <c r="T3" i="1" s="1"/>
  <c r="F5" i="1"/>
  <c r="T5" i="1" s="1"/>
  <c r="F7" i="1"/>
  <c r="T7" i="1" s="1"/>
  <c r="F4" i="1"/>
  <c r="T4" i="1" s="1"/>
  <c r="F6" i="1"/>
  <c r="T6" i="1" s="1"/>
  <c r="G7" i="1" l="1"/>
  <c r="G6" i="1"/>
  <c r="G3" i="1"/>
  <c r="G4" i="1"/>
  <c r="G5" i="1"/>
  <c r="G2" i="1"/>
  <c r="F9" i="1"/>
</calcChain>
</file>

<file path=xl/sharedStrings.xml><?xml version="1.0" encoding="utf-8"?>
<sst xmlns="http://schemas.openxmlformats.org/spreadsheetml/2006/main" count="19" uniqueCount="18">
  <si>
    <t>Enter Each Dice Roll</t>
  </si>
  <si>
    <t>Dice Result</t>
  </si>
  <si>
    <t>Number of Counts</t>
  </si>
  <si>
    <t>TOTAL COUNTS</t>
  </si>
  <si>
    <t>Expected Number of Counts</t>
  </si>
  <si>
    <t>Approximate σ (√n)</t>
  </si>
  <si>
    <t>3σ lower</t>
  </si>
  <si>
    <t>3σ upper</t>
  </si>
  <si>
    <t>σ lower</t>
  </si>
  <si>
    <t>σ upper</t>
  </si>
  <si>
    <t>3σ lower expected</t>
  </si>
  <si>
    <t>3σ upper expected</t>
  </si>
  <si>
    <t>σ lower expected</t>
  </si>
  <si>
    <t>σ upper expected</t>
  </si>
  <si>
    <t>Difference</t>
  </si>
  <si>
    <t>local z</t>
  </si>
  <si>
    <t>global z</t>
  </si>
  <si>
    <t>Dice Faces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</si>
</sst>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Protection="1">
      <protection locked="0"/>
    </xf>
    <xf numFmtId="164" fontId="0" fillId="0" borderId="1" xfId="0" applyNumberFormat="1" applyBorder="1"/>
    <xf numFmtId="0" fontId="1" fillId="0" borderId="2" xfId="0" applyFont="1" applyBorder="1"/>
    <xf numFmtId="164" fontId="0" fillId="0" borderId="2" xfId="0" applyNumberFormat="1" applyBorder="1"/>
    <xf numFmtId="0" fontId="1" fillId="0" borderId="3" xfId="0" applyFont="1" applyBorder="1"/>
    <xf numFmtId="0" fontId="0" fillId="0" borderId="4" xfId="0" applyBorder="1"/>
    <xf numFmtId="0" fontId="0" fillId="0" borderId="3" xfId="0" applyBorder="1"/>
    <xf numFmtId="164" fontId="0" fillId="0" borderId="4" xfId="0" applyNumberFormat="1" applyBorder="1"/>
    <xf numFmtId="164" fontId="0" fillId="0" borderId="3" xfId="0" applyNumberFormat="1" applyBorder="1"/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Distribution</a:t>
            </a:r>
            <a:r>
              <a:rPr lang="en-GB" baseline="0"/>
              <a:t> of Dice Results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3"/>
          <c:order val="1"/>
          <c:tx>
            <c:v>±3σ</c:v>
          </c:tx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Sheet1!$P$2:$P$7</c:f>
              <c:numCache>
                <c:formatCode>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4"/>
          <c:order val="2"/>
          <c:tx>
            <c:v>±σ</c:v>
          </c:tx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Sheet1!$R$2:$R$7</c:f>
              <c:numCache>
                <c:formatCode>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2"/>
          <c:order val="3"/>
          <c:tx>
            <c:strRef>
              <c:f>Sheet1!$Q$1</c:f>
              <c:strCache>
                <c:ptCount val="1"/>
                <c:pt idx="0">
                  <c:v>σ lower expected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Sheet1!$Q$2:$Q$7</c:f>
              <c:numCache>
                <c:formatCode>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0"/>
          <c:order val="4"/>
          <c:tx>
            <c:strRef>
              <c:f>Sheet1!$O$1</c:f>
              <c:strCache>
                <c:ptCount val="1"/>
                <c:pt idx="0">
                  <c:v>3σ lower expected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val>
            <c:numRef>
              <c:f>Sheet1!$O$2:$O$7</c:f>
              <c:numCache>
                <c:formatCode>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35094624"/>
        <c:axId val="-335096800"/>
      </c:areaChart>
      <c:barChart>
        <c:barDir val="col"/>
        <c:grouping val="clustered"/>
        <c:varyColors val="0"/>
        <c:ser>
          <c:idx val="1"/>
          <c:order val="5"/>
          <c:tx>
            <c:v>Experimental Results</c:v>
          </c:tx>
          <c:spPr>
            <a:solidFill>
              <a:schemeClr val="accent1"/>
            </a:solidFill>
            <a:ln w="19050">
              <a:solidFill>
                <a:schemeClr val="accent1">
                  <a:lumMod val="50000"/>
                </a:schemeClr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f>Sheet1!$M$2:$M$7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Sheet1!$L$2:$L$7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31750" cap="flat" cmpd="sng" algn="ctr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errBars>
          <c:val>
            <c:numRef>
              <c:f>Sheet1!$D$2:$D$7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axId val="-335094624"/>
        <c:axId val="-335096800"/>
      </c:barChart>
      <c:lineChart>
        <c:grouping val="standard"/>
        <c:varyColors val="0"/>
        <c:ser>
          <c:idx val="5"/>
          <c:order val="0"/>
          <c:tx>
            <c:v>Expected Results</c:v>
          </c:tx>
          <c:spPr>
            <a:ln w="34925" cap="rnd">
              <a:solidFill>
                <a:schemeClr val="tx1"/>
              </a:solidFill>
              <a:prstDash val="dash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Sheet1!$F$2:$F$7</c:f>
              <c:numCache>
                <c:formatCode>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335094624"/>
        <c:axId val="-335096800"/>
      </c:lineChart>
      <c:catAx>
        <c:axId val="-335094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-335096800"/>
        <c:crosses val="autoZero"/>
        <c:auto val="1"/>
        <c:lblAlgn val="ctr"/>
        <c:lblOffset val="100"/>
        <c:noMultiLvlLbl val="0"/>
      </c:catAx>
      <c:valAx>
        <c:axId val="-33509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Number of Counts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35094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2"/>
        <c:delete val="1"/>
      </c:legendEntry>
      <c:legendEntry>
        <c:idx val="3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912555476804926E-2"/>
          <c:y val="0.17754265091863516"/>
          <c:w val="0.88403545878668177"/>
          <c:h val="0.66991404199475058"/>
        </c:manualLayout>
      </c:layout>
      <c:barChart>
        <c:barDir val="col"/>
        <c:grouping val="clustered"/>
        <c:varyColors val="0"/>
        <c:ser>
          <c:idx val="0"/>
          <c:order val="0"/>
          <c:tx>
            <c:v>Local Significance</c:v>
          </c:tx>
          <c:spPr>
            <a:solidFill>
              <a:schemeClr val="accent1"/>
            </a:solidFill>
            <a:ln w="19050">
              <a:solidFill>
                <a:schemeClr val="accent1">
                  <a:lumMod val="50000"/>
                </a:schemeClr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val>
            <c:numRef>
              <c:f>Sheet1!$U$2:$U$7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axId val="-335085376"/>
        <c:axId val="-335084288"/>
      </c:barChart>
      <c:lineChart>
        <c:grouping val="standard"/>
        <c:varyColors val="0"/>
        <c:ser>
          <c:idx val="2"/>
          <c:order val="1"/>
          <c:tx>
            <c:v>Global Significance</c:v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>
                    <a:lumMod val="5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dPt>
            <c:idx val="5"/>
            <c:marker>
              <c:symbol val="circle"/>
              <c:size val="6"/>
              <c:spPr>
                <a:solidFill>
                  <a:schemeClr val="accent2"/>
                </a:solidFill>
                <a:ln w="9525">
                  <a:solidFill>
                    <a:schemeClr val="accent2">
                      <a:lumMod val="50000"/>
                    </a:schemeClr>
                  </a:solidFill>
                  <a:round/>
                </a:ln>
                <a:effectLst>
                  <a:outerShdw blurRad="57150" dist="19050" dir="5400000" algn="ctr" rotWithShape="0">
                    <a:srgbClr val="000000">
                      <a:alpha val="63000"/>
                    </a:srgbClr>
                  </a:outerShdw>
                </a:effectLst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val>
            <c:numRef>
              <c:f>Sheet1!$V$2:$V$7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ser>
          <c:idx val="1"/>
          <c:order val="2"/>
          <c:tx>
            <c:v>Zero</c:v>
          </c:tx>
          <c:spPr>
            <a:ln w="34925" cap="rnd">
              <a:solidFill>
                <a:schemeClr val="tx1"/>
              </a:solidFill>
              <a:prstDash val="dash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Sheet1!$W$2:$W$7</c:f>
              <c:numCache>
                <c:formatCode>General</c:formatCode>
                <c:ptCount val="6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335085376"/>
        <c:axId val="-335084288"/>
      </c:lineChart>
      <c:catAx>
        <c:axId val="-335085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35084288"/>
        <c:crosses val="autoZero"/>
        <c:auto val="1"/>
        <c:lblAlgn val="ctr"/>
        <c:lblOffset val="100"/>
        <c:noMultiLvlLbl val="0"/>
      </c:catAx>
      <c:valAx>
        <c:axId val="-335084288"/>
        <c:scaling>
          <c:orientation val="minMax"/>
          <c:max val="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Data - Expected (</a:t>
                </a:r>
                <a:r>
                  <a:rPr lang="el-GR" sz="900" b="1" i="0" u="none" strike="noStrike" baseline="0">
                    <a:effectLst/>
                  </a:rPr>
                  <a:t>σ</a:t>
                </a:r>
                <a:r>
                  <a:rPr lang="en-GB" sz="900" b="1" i="0" u="none" strike="noStrike" baseline="0">
                    <a:effectLst/>
                  </a:rPr>
                  <a:t>)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35085376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27168830590383719"/>
          <c:y val="1.7707349081364825E-2"/>
          <c:w val="0.42955128205128207"/>
          <c:h val="0.140625984251968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gif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9</xdr:row>
      <xdr:rowOff>4762</xdr:rowOff>
    </xdr:from>
    <xdr:to>
      <xdr:col>8</xdr:col>
      <xdr:colOff>0</xdr:colOff>
      <xdr:row>28</xdr:row>
      <xdr:rowOff>180976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1681</xdr:colOff>
      <xdr:row>28</xdr:row>
      <xdr:rowOff>171450</xdr:rowOff>
    </xdr:from>
    <xdr:to>
      <xdr:col>8</xdr:col>
      <xdr:colOff>2956</xdr:colOff>
      <xdr:row>36</xdr:row>
      <xdr:rowOff>171450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28575</xdr:colOff>
      <xdr:row>9</xdr:row>
      <xdr:rowOff>28576</xdr:rowOff>
    </xdr:from>
    <xdr:to>
      <xdr:col>3</xdr:col>
      <xdr:colOff>323850</xdr:colOff>
      <xdr:row>10</xdr:row>
      <xdr:rowOff>172878</xdr:rowOff>
    </xdr:to>
    <xdr:pic>
      <xdr:nvPicPr>
        <xdr:cNvPr id="4" name="Picture 3" descr="http://www.qmul.ac.uk/qm-resources/logos/QM144BlueOnLight.gi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0" y="1743076"/>
          <a:ext cx="1285875" cy="3348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571500</xdr:colOff>
      <xdr:row>10</xdr:row>
      <xdr:rowOff>114300</xdr:rowOff>
    </xdr:from>
    <xdr:ext cx="1716047" cy="186269"/>
    <xdr:sp macro="" textlink="">
      <xdr:nvSpPr>
        <xdr:cNvPr id="3" name="TextBox 2"/>
        <xdr:cNvSpPr txBox="1"/>
      </xdr:nvSpPr>
      <xdr:spPr>
        <a:xfrm>
          <a:off x="1647825" y="2019300"/>
          <a:ext cx="1716047" cy="18626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600">
              <a:solidFill>
                <a:srgbClr val="000066"/>
              </a:solidFill>
            </a:rPr>
            <a:t>Dr Martin Archer, School of Physics &amp; Astronomy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zoomScaleNormal="100" workbookViewId="0">
      <selection activeCell="A2" sqref="A2"/>
    </sheetView>
  </sheetViews>
  <sheetFormatPr defaultRowHeight="15" x14ac:dyDescent="0.25"/>
  <cols>
    <col min="1" max="1" width="16.140625" style="3" bestFit="1" customWidth="1"/>
    <col min="3" max="3" width="14.85546875" bestFit="1" customWidth="1"/>
    <col min="4" max="4" width="15.28515625" customWidth="1"/>
    <col min="5" max="5" width="18.42578125" bestFit="1" customWidth="1"/>
    <col min="6" max="6" width="22.85546875" bestFit="1" customWidth="1"/>
    <col min="7" max="7" width="18.42578125" bestFit="1" customWidth="1"/>
    <col min="8" max="10" width="11.140625" customWidth="1"/>
    <col min="22" max="22" width="9.140625" customWidth="1"/>
  </cols>
  <sheetData>
    <row r="1" spans="1:22" x14ac:dyDescent="0.25">
      <c r="A1" s="1" t="s">
        <v>0</v>
      </c>
      <c r="C1" s="7" t="s">
        <v>1</v>
      </c>
      <c r="D1" s="7" t="s">
        <v>2</v>
      </c>
      <c r="E1" s="7" t="s">
        <v>5</v>
      </c>
      <c r="F1" s="7" t="s">
        <v>4</v>
      </c>
      <c r="G1" s="5" t="s">
        <v>5</v>
      </c>
      <c r="I1" s="1"/>
      <c r="J1" s="1" t="s">
        <v>6</v>
      </c>
      <c r="K1" s="1" t="s">
        <v>7</v>
      </c>
      <c r="L1" s="1" t="s">
        <v>8</v>
      </c>
      <c r="M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T1" s="1" t="s">
        <v>14</v>
      </c>
      <c r="U1" s="1" t="s">
        <v>15</v>
      </c>
      <c r="V1" s="1" t="s">
        <v>16</v>
      </c>
    </row>
    <row r="2" spans="1:22" x14ac:dyDescent="0.25">
      <c r="C2" s="8">
        <v>1</v>
      </c>
      <c r="D2" s="8">
        <f t="shared" ref="D2:D7" si="0">COUNTIF($A$2:$A$1048576,C2)</f>
        <v>0</v>
      </c>
      <c r="E2" s="10">
        <f>SQRT(D2)</f>
        <v>0</v>
      </c>
      <c r="F2" s="10">
        <f>$D$9/6</f>
        <v>0</v>
      </c>
      <c r="G2" s="4">
        <f>SQRT(F2)</f>
        <v>0</v>
      </c>
      <c r="J2" t="e">
        <f>_xlfn.BINOM.INV($D$9,D2/$D$9,_xlfn.NORM.DIST(-3,0,1,TRUE))</f>
        <v>#DIV/0!</v>
      </c>
      <c r="K2" t="e">
        <f t="shared" ref="K2:K7" si="1">_xlfn.BINOM.INV($D$9,D2/$D$9,_xlfn.NORM.DIST(3,0,1,TRUE))-D2</f>
        <v>#DIV/0!</v>
      </c>
      <c r="L2" t="e">
        <f t="shared" ref="L2:L7" si="2">D2-_xlfn.BINOM.INV($D$9,D2/$D$9,_xlfn.NORM.DIST(-1,0,1,TRUE))</f>
        <v>#DIV/0!</v>
      </c>
      <c r="M2" t="e">
        <f t="shared" ref="M2:M7" si="3">_xlfn.BINOM.INV($D$9,D2/$D$9,_xlfn.NORM.DIST(1,0,1,TRUE))-D2</f>
        <v>#DIV/0!</v>
      </c>
      <c r="O2" s="2">
        <f>_xlfn.BINOM.INV($D$9,1/$K$10,_xlfn.NORM.DIST(-3,0,1,TRUE))</f>
        <v>0</v>
      </c>
      <c r="P2" s="2">
        <f>_xlfn.BINOM.INV($D$9,1/$K$10,_xlfn.NORM.DIST(3,0,1,TRUE))</f>
        <v>0</v>
      </c>
      <c r="Q2" s="2">
        <f>_xlfn.BINOM.INV($D$9,1/$K$10,_xlfn.NORM.DIST(-1,0,1,TRUE))</f>
        <v>0</v>
      </c>
      <c r="R2" s="2">
        <f>_xlfn.BINOM.INV($D$9,1/$K$10,_xlfn.NORM.DIST(1,0,1,TRUE))</f>
        <v>0</v>
      </c>
      <c r="T2" s="2">
        <f>D2-F2</f>
        <v>0</v>
      </c>
      <c r="U2" t="e">
        <f>MAX(-_xlfn.NORM.S.INV(1-_xlfn.BINOM.DIST(MAX(D2-1,0),$D$9,1/$K$10,TRUE)),0)</f>
        <v>#NUM!</v>
      </c>
      <c r="V2" t="e">
        <f t="shared" ref="V2:V7" si="4">MAX(-_xlfn.NORM.S.INV(MIN((1-_xlfn.BINOM.DIST(MAX(D2-1,0),$D$9,1/$K$10,TRUE))*$K$10,1)),0)</f>
        <v>#NUM!</v>
      </c>
    </row>
    <row r="3" spans="1:22" x14ac:dyDescent="0.25">
      <c r="C3" s="8">
        <v>2</v>
      </c>
      <c r="D3" s="8">
        <f t="shared" si="0"/>
        <v>0</v>
      </c>
      <c r="E3" s="10">
        <f t="shared" ref="E3:E7" si="5">SQRT(D3)</f>
        <v>0</v>
      </c>
      <c r="F3" s="10">
        <f t="shared" ref="F3:F7" si="6">$D$9/6</f>
        <v>0</v>
      </c>
      <c r="G3" s="4">
        <f t="shared" ref="G3:G7" si="7">SQRT(F3)</f>
        <v>0</v>
      </c>
      <c r="J3" t="e">
        <f t="shared" ref="J3:J7" si="8">D3-_xlfn.BINOM.INV($D$9,D3/$D$9,_xlfn.NORM.DIST(-3,0,1,TRUE))</f>
        <v>#DIV/0!</v>
      </c>
      <c r="K3" t="e">
        <f t="shared" si="1"/>
        <v>#DIV/0!</v>
      </c>
      <c r="L3" t="e">
        <f t="shared" si="2"/>
        <v>#DIV/0!</v>
      </c>
      <c r="M3" t="e">
        <f t="shared" si="3"/>
        <v>#DIV/0!</v>
      </c>
      <c r="O3" s="2">
        <f t="shared" ref="O3:O7" si="9">_xlfn.BINOM.INV($D$9,1/$K$10,_xlfn.NORM.DIST(-3,0,1,TRUE))</f>
        <v>0</v>
      </c>
      <c r="P3" s="2">
        <f t="shared" ref="P3:P7" si="10">_xlfn.BINOM.INV($D$9,1/$K$10,_xlfn.NORM.DIST(3,0,1,TRUE))</f>
        <v>0</v>
      </c>
      <c r="Q3" s="2">
        <f t="shared" ref="Q3:Q7" si="11">_xlfn.BINOM.INV($D$9,1/$K$10,_xlfn.NORM.DIST(-1,0,1,TRUE))</f>
        <v>0</v>
      </c>
      <c r="R3" s="2">
        <f t="shared" ref="R3:R7" si="12">_xlfn.BINOM.INV($D$9,1/$K$10,_xlfn.NORM.DIST(1,0,1,TRUE))</f>
        <v>0</v>
      </c>
      <c r="T3" s="2">
        <f t="shared" ref="T3:T7" si="13">D3-F3</f>
        <v>0</v>
      </c>
      <c r="U3" t="e">
        <f t="shared" ref="U3:U7" si="14">MAX(-_xlfn.NORM.S.INV(1-_xlfn.BINOM.DIST(MAX(D3-1,0),$D$9,1/$K$10,TRUE)),0)</f>
        <v>#NUM!</v>
      </c>
      <c r="V3" t="e">
        <f>MAX(-_xlfn.NORM.S.INV(MIN((1-_xlfn.BINOM.DIST(MAX(D3-1,0),$D$9,1/$K$10,TRUE))*$K$10,1)),0)</f>
        <v>#NUM!</v>
      </c>
    </row>
    <row r="4" spans="1:22" x14ac:dyDescent="0.25">
      <c r="C4" s="8">
        <v>3</v>
      </c>
      <c r="D4" s="8">
        <f t="shared" si="0"/>
        <v>0</v>
      </c>
      <c r="E4" s="10">
        <f t="shared" si="5"/>
        <v>0</v>
      </c>
      <c r="F4" s="10">
        <f t="shared" si="6"/>
        <v>0</v>
      </c>
      <c r="G4" s="4">
        <f t="shared" si="7"/>
        <v>0</v>
      </c>
      <c r="J4" t="e">
        <f t="shared" si="8"/>
        <v>#DIV/0!</v>
      </c>
      <c r="K4" t="e">
        <f t="shared" si="1"/>
        <v>#DIV/0!</v>
      </c>
      <c r="L4" t="e">
        <f t="shared" si="2"/>
        <v>#DIV/0!</v>
      </c>
      <c r="M4" t="e">
        <f t="shared" si="3"/>
        <v>#DIV/0!</v>
      </c>
      <c r="O4" s="2">
        <f t="shared" si="9"/>
        <v>0</v>
      </c>
      <c r="P4" s="2">
        <f t="shared" si="10"/>
        <v>0</v>
      </c>
      <c r="Q4" s="2">
        <f t="shared" si="11"/>
        <v>0</v>
      </c>
      <c r="R4" s="2">
        <f t="shared" si="12"/>
        <v>0</v>
      </c>
      <c r="T4" s="2">
        <f t="shared" si="13"/>
        <v>0</v>
      </c>
      <c r="U4" t="e">
        <f t="shared" si="14"/>
        <v>#NUM!</v>
      </c>
      <c r="V4" t="e">
        <f t="shared" si="4"/>
        <v>#NUM!</v>
      </c>
    </row>
    <row r="5" spans="1:22" x14ac:dyDescent="0.25">
      <c r="C5" s="8">
        <v>4</v>
      </c>
      <c r="D5" s="8">
        <f t="shared" si="0"/>
        <v>0</v>
      </c>
      <c r="E5" s="10">
        <f t="shared" si="5"/>
        <v>0</v>
      </c>
      <c r="F5" s="10">
        <f t="shared" si="6"/>
        <v>0</v>
      </c>
      <c r="G5" s="4">
        <f t="shared" si="7"/>
        <v>0</v>
      </c>
      <c r="J5" t="e">
        <f t="shared" si="8"/>
        <v>#DIV/0!</v>
      </c>
      <c r="K5" t="e">
        <f t="shared" si="1"/>
        <v>#DIV/0!</v>
      </c>
      <c r="L5" t="e">
        <f t="shared" si="2"/>
        <v>#DIV/0!</v>
      </c>
      <c r="M5" t="e">
        <f t="shared" si="3"/>
        <v>#DIV/0!</v>
      </c>
      <c r="O5" s="2">
        <f t="shared" si="9"/>
        <v>0</v>
      </c>
      <c r="P5" s="2">
        <f t="shared" si="10"/>
        <v>0</v>
      </c>
      <c r="Q5" s="2">
        <f t="shared" si="11"/>
        <v>0</v>
      </c>
      <c r="R5" s="2">
        <f t="shared" si="12"/>
        <v>0</v>
      </c>
      <c r="T5" s="2">
        <f t="shared" si="13"/>
        <v>0</v>
      </c>
      <c r="U5" t="e">
        <f t="shared" si="14"/>
        <v>#NUM!</v>
      </c>
      <c r="V5" t="e">
        <f t="shared" si="4"/>
        <v>#NUM!</v>
      </c>
    </row>
    <row r="6" spans="1:22" x14ac:dyDescent="0.25">
      <c r="C6" s="8">
        <v>5</v>
      </c>
      <c r="D6" s="8">
        <f t="shared" si="0"/>
        <v>0</v>
      </c>
      <c r="E6" s="10">
        <f t="shared" si="5"/>
        <v>0</v>
      </c>
      <c r="F6" s="10">
        <f t="shared" si="6"/>
        <v>0</v>
      </c>
      <c r="G6" s="4">
        <f t="shared" si="7"/>
        <v>0</v>
      </c>
      <c r="J6" t="e">
        <f t="shared" si="8"/>
        <v>#DIV/0!</v>
      </c>
      <c r="K6" t="e">
        <f t="shared" si="1"/>
        <v>#DIV/0!</v>
      </c>
      <c r="L6" t="e">
        <f t="shared" si="2"/>
        <v>#DIV/0!</v>
      </c>
      <c r="M6" t="e">
        <f t="shared" si="3"/>
        <v>#DIV/0!</v>
      </c>
      <c r="O6" s="2">
        <f t="shared" si="9"/>
        <v>0</v>
      </c>
      <c r="P6" s="2">
        <f t="shared" si="10"/>
        <v>0</v>
      </c>
      <c r="Q6" s="2">
        <f t="shared" si="11"/>
        <v>0</v>
      </c>
      <c r="R6" s="2">
        <f t="shared" si="12"/>
        <v>0</v>
      </c>
      <c r="T6" s="2">
        <f t="shared" si="13"/>
        <v>0</v>
      </c>
      <c r="U6" t="e">
        <f t="shared" si="14"/>
        <v>#NUM!</v>
      </c>
      <c r="V6" t="e">
        <f t="shared" si="4"/>
        <v>#NUM!</v>
      </c>
    </row>
    <row r="7" spans="1:22" x14ac:dyDescent="0.25">
      <c r="C7" s="9">
        <v>6</v>
      </c>
      <c r="D7" s="9">
        <f t="shared" si="0"/>
        <v>0</v>
      </c>
      <c r="E7" s="11">
        <f t="shared" si="5"/>
        <v>0</v>
      </c>
      <c r="F7" s="11">
        <f t="shared" si="6"/>
        <v>0</v>
      </c>
      <c r="G7" s="6">
        <f t="shared" si="7"/>
        <v>0</v>
      </c>
      <c r="J7" t="e">
        <f t="shared" si="8"/>
        <v>#DIV/0!</v>
      </c>
      <c r="K7" t="e">
        <f t="shared" si="1"/>
        <v>#DIV/0!</v>
      </c>
      <c r="L7" t="e">
        <f t="shared" si="2"/>
        <v>#DIV/0!</v>
      </c>
      <c r="M7" t="e">
        <f t="shared" si="3"/>
        <v>#DIV/0!</v>
      </c>
      <c r="O7" s="2">
        <f t="shared" si="9"/>
        <v>0</v>
      </c>
      <c r="P7" s="2">
        <f t="shared" si="10"/>
        <v>0</v>
      </c>
      <c r="Q7" s="2">
        <f t="shared" si="11"/>
        <v>0</v>
      </c>
      <c r="R7" s="2">
        <f t="shared" si="12"/>
        <v>0</v>
      </c>
      <c r="T7" s="2">
        <f t="shared" si="13"/>
        <v>0</v>
      </c>
      <c r="U7" t="e">
        <f t="shared" si="14"/>
        <v>#NUM!</v>
      </c>
      <c r="V7" t="e">
        <f t="shared" si="4"/>
        <v>#NUM!</v>
      </c>
    </row>
    <row r="9" spans="1:22" x14ac:dyDescent="0.25">
      <c r="C9" s="1" t="s">
        <v>3</v>
      </c>
      <c r="D9">
        <f>SUM(D2:D7)</f>
        <v>0</v>
      </c>
      <c r="F9">
        <f>SUM(F2:F7)</f>
        <v>0</v>
      </c>
    </row>
    <row r="10" spans="1:22" x14ac:dyDescent="0.25">
      <c r="C10" s="1"/>
      <c r="J10" s="1" t="s">
        <v>17</v>
      </c>
      <c r="K10" s="12">
        <v>6</v>
      </c>
    </row>
  </sheetData>
  <sheetProtection algorithmName="SHA-512" hashValue="Mzm+xP0/9+s4PVpwhYNhsDJOEIPCvzM7UaCVlvnKR8Va/LYnRbDJUKVUQczKMyaM4sLF6r/++QL74h+nCZv+KA==" saltValue="SMiv31GhR8s2M5ZRBUNUfA==" spinCount="100000" sheet="1" objects="1" scenarios="1"/>
  <pageMargins left="0.7" right="0.7" top="0.75" bottom="0.75" header="0.3" footer="0.3"/>
  <pageSetup paperSize="9" orientation="portrait" r:id="rId1"/>
  <ignoredErrors>
    <ignoredError sqref="F2 F3:F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Archer</dc:creator>
  <cp:lastModifiedBy>Martin Archer</cp:lastModifiedBy>
  <dcterms:created xsi:type="dcterms:W3CDTF">2016-10-21T10:28:17Z</dcterms:created>
  <dcterms:modified xsi:type="dcterms:W3CDTF">2018-02-08T15:36:58Z</dcterms:modified>
</cp:coreProperties>
</file>